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říprava\Zelenkov\č. 771 - UK-FF-OSBI-Infra na Filozofické fakultě-stavební práce\REALIZACE\1. OBJEDNATEL\2. ZMĚNOVÉ LISTY\ZL Č. 2\Příloha č. 2 - Výkaz vyměr\"/>
    </mc:Choice>
  </mc:AlternateContent>
  <xr:revisionPtr revIDLastSave="0" documentId="13_ncr:1_{7CBBADAB-F06C-402A-A790-E7462008F832}" xr6:coauthVersionLast="47" xr6:coauthVersionMax="47" xr10:uidLastSave="{00000000-0000-0000-0000-000000000000}"/>
  <bookViews>
    <workbookView xWindow="43710" yWindow="7815" windowWidth="21600" windowHeight="11205" activeTab="1" xr2:uid="{AF38E649-CCE8-4BE6-8086-4582F91B1B89}"/>
  </bookViews>
  <sheets>
    <sheet name="SIL - 5.NP ZL č.2" sheetId="2" r:id="rId1"/>
    <sheet name="SLA - 5.NP ZL č.2" sheetId="3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AL_obvodový_plášť" localSheetId="0">'[1]SO 11.1A Výkaz výměr'!#REF!</definedName>
    <definedName name="AL_obvodový_plášť" localSheetId="1">'[1]SO 11.1A Výkaz výměr'!#REF!</definedName>
    <definedName name="AL_obvodový_plášť">'[1]SO 11.1A Výkaz výměr'!#REF!</definedName>
    <definedName name="cisloobjektu">'[2]Krycí list'!$A$4</definedName>
    <definedName name="cislostavby">'[2]Krycí list'!$A$6</definedName>
    <definedName name="Datum">'[4]Krycí list'!#REF!</definedName>
    <definedName name="Dil">[3]Rekapitulace!#REF!</definedName>
    <definedName name="Dodavka">[3]Rekapitulace!#REF!</definedName>
    <definedName name="Dodavka0">'[3]1.NP'!#REF!</definedName>
    <definedName name="HSV">[3]Rekapitulace!#REF!</definedName>
    <definedName name="HSV0">'[3]1.NP'!#REF!</definedName>
    <definedName name="HZS">[3]Rekapitulace!#REF!</definedName>
    <definedName name="HZS0">'[3]1.NP'!#REF!</definedName>
    <definedName name="IS">#REF!</definedName>
    <definedName name="Izolace_akustické">'[1]SO 11.1A Výkaz výměr'!#REF!</definedName>
    <definedName name="Izolace_proti_vodě">'[1]SO 11.1A Výkaz výměr'!#REF!</definedName>
    <definedName name="Komunikace">'[1]SO 11.1A Výkaz výměr'!#REF!</definedName>
    <definedName name="Konstrukce_klempířské">'[1]SO 11.1A Výkaz výměr'!#REF!</definedName>
    <definedName name="Konstrukce_truhlářské">'[1]SO 11.1A Výkaz výměr'!#REF!</definedName>
    <definedName name="Kovové_stavební_doplňkové_konstrukce">'[1]SO 11.1A Výkaz výměr'!#REF!</definedName>
    <definedName name="Malby__tapety__nátěry__nástřiky">'[1]SO 11.1A Výkaz výměr'!#REF!</definedName>
    <definedName name="Mont">[3]Rekapitulace!#REF!</definedName>
    <definedName name="Montaz0">'[3]1.NP'!#REF!</definedName>
    <definedName name="NaVedomi">#REF!</definedName>
    <definedName name="NazevDilu">[3]Rekapitulace!#REF!</definedName>
    <definedName name="nazevobjektu">'[2]Krycí list'!$C$4</definedName>
    <definedName name="nazevstavby">'[2]Krycí list'!$C$6</definedName>
    <definedName name="Objednatel">'[4]Krycí list'!#REF!</definedName>
    <definedName name="Objekty">#REF!</definedName>
    <definedName name="Obklady_keramické" localSheetId="0">'[1]SO 11.1A Výkaz výměr'!#REF!</definedName>
    <definedName name="Obklady_keramické" localSheetId="1">'[1]SO 11.1A Výkaz výměr'!#REF!</definedName>
    <definedName name="Obklady_keramické">'[1]SO 11.1A Výkaz výměr'!#REF!</definedName>
    <definedName name="OUD">#REF!</definedName>
    <definedName name="PocetMJ">'[4]Krycí list'!#REF!</definedName>
    <definedName name="Podhledy" localSheetId="0">'[1]SO 11.1A Výkaz výměr'!#REF!</definedName>
    <definedName name="Podhledy" localSheetId="1">'[1]SO 11.1A Výkaz výměr'!#REF!</definedName>
    <definedName name="Podhledy">'[1]SO 11.1A Výkaz výměr'!#REF!</definedName>
    <definedName name="Poznamka">'[4]Krycí list'!#REF!</definedName>
    <definedName name="Predmet">#REF!</definedName>
    <definedName name="Prilohy">#REF!</definedName>
    <definedName name="Projektant">'[4]Krycí list'!#REF!</definedName>
    <definedName name="PS">#REF!</definedName>
    <definedName name="PSV" localSheetId="0">[3]Rekapitulace!#REF!</definedName>
    <definedName name="PSV" localSheetId="1">[3]Rekapitulace!#REF!</definedName>
    <definedName name="PSV">[3]Rekapitulace!#REF!</definedName>
    <definedName name="PSV0" localSheetId="0">'[3]1.NP'!#REF!</definedName>
    <definedName name="PSV0" localSheetId="1">'[3]1.NP'!#REF!</definedName>
    <definedName name="PSV0">'[3]1.NP'!#REF!</definedName>
    <definedName name="REKAPITULACE">'[1]SO 11.1A Výkaz výměr'!#REF!</definedName>
    <definedName name="Sádrokartonové_konstrukce">'[1]SO 11.1A Výkaz výměr'!#REF!</definedName>
    <definedName name="Typ">'[3]1.NP'!#REF!</definedName>
    <definedName name="VRN">[3]Rekapitulace!#REF!</definedName>
    <definedName name="VRNKc">[3]Rekapitulace!#REF!</definedName>
    <definedName name="VRNnazev">[3]Rekapitulace!#REF!</definedName>
    <definedName name="VRNproc">[3]Rekapitulace!#REF!</definedName>
    <definedName name="VRNzakl">[3]Rekapitulace!#REF!</definedName>
    <definedName name="Zakazka">'[4]Krycí list'!#REF!</definedName>
    <definedName name="Zaklad22">'[4]Krycí list'!#REF!</definedName>
    <definedName name="Zaklad5">'[4]Krycí list'!#REF!</definedName>
    <definedName name="Zhotovitel">'[4]Krycí list'!#REF!</definedName>
    <definedName name="ZPRACOVATEL">#REF!</definedName>
    <definedName name="Zprava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3" l="1"/>
  <c r="F13" i="3" s="1"/>
  <c r="E12" i="3"/>
  <c r="F12" i="3" s="1"/>
  <c r="F11" i="3"/>
  <c r="E11" i="3"/>
  <c r="E10" i="3"/>
  <c r="F10" i="3" s="1"/>
  <c r="E9" i="3"/>
  <c r="F9" i="3" s="1"/>
  <c r="F15" i="3" s="1"/>
  <c r="E15" i="2"/>
  <c r="F15" i="2" s="1"/>
  <c r="F14" i="2"/>
  <c r="E14" i="2"/>
  <c r="F13" i="2"/>
  <c r="F12" i="2"/>
  <c r="F11" i="2"/>
  <c r="F10" i="2"/>
  <c r="F17" i="2" s="1"/>
</calcChain>
</file>

<file path=xl/sharedStrings.xml><?xml version="1.0" encoding="utf-8"?>
<sst xmlns="http://schemas.openxmlformats.org/spreadsheetml/2006/main" count="58" uniqueCount="32">
  <si>
    <t>Celkem</t>
  </si>
  <si>
    <t>SoD</t>
  </si>
  <si>
    <t>kpl</t>
  </si>
  <si>
    <t>ks</t>
  </si>
  <si>
    <t>m</t>
  </si>
  <si>
    <t>Cenová soustava/
 Zdroj položky</t>
  </si>
  <si>
    <t>Cena Celkem</t>
  </si>
  <si>
    <t>Cena JM</t>
  </si>
  <si>
    <t>MJ</t>
  </si>
  <si>
    <t>Počet</t>
  </si>
  <si>
    <t>Popis položky</t>
  </si>
  <si>
    <t>Číslo položky</t>
  </si>
  <si>
    <t>Blok rekonstruovaných místností - m.č. 403, 404A, 404B, 404C, 405, 406, 407, 408, 409</t>
  </si>
  <si>
    <t>Místnost číslo</t>
  </si>
  <si>
    <t>D.1.4.6 - Silnoproud</t>
  </si>
  <si>
    <t>REKONSTRUKCE POSLUCHÁREN - FILOZOFICKÁ FAKULTA UNIVERZITY KARLOVY, NÁM. JANA PALACHA</t>
  </si>
  <si>
    <t>m.č 405 doplnění NO</t>
  </si>
  <si>
    <t xml:space="preserve">CYKY 3Jx1,5 ( dodávka + montáž) </t>
  </si>
  <si>
    <t>Sekání kabelových tras + zapravení</t>
  </si>
  <si>
    <t>Přisazené LED nouzové svítidlo s piktogramem, 1W, baterie 1h, IP65 ECL/1W - EXIT</t>
  </si>
  <si>
    <t>podružný materiál</t>
  </si>
  <si>
    <t>IK</t>
  </si>
  <si>
    <t>PPV</t>
  </si>
  <si>
    <t>doprava</t>
  </si>
  <si>
    <t>D.1.4.7 - Slaboproud</t>
  </si>
  <si>
    <t>Bus - propoj  EZS</t>
  </si>
  <si>
    <t>Kabel sdělovací pro BUS 2x2x0,8</t>
  </si>
  <si>
    <t xml:space="preserve">Součinnost </t>
  </si>
  <si>
    <t>hod</t>
  </si>
  <si>
    <t>Pomocný instalační materiál</t>
  </si>
  <si>
    <t xml:space="preserve">Doprava materiálu, zařízení staveniště </t>
  </si>
  <si>
    <t>Cena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</si>
</sst>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#,##0\ &quot;Kč&quot;;\-#,##0\ &quot;Kč&quot;"/>
    <numFmt numFmtId="7" formatCode="#,##0.00\ &quot;Kč&quot;;\-#,##0.00\ &quot;Kč&quot;"/>
    <numFmt numFmtId="164" formatCode="#,##0.00\ &quot;Kč&quot;"/>
    <numFmt numFmtId="165" formatCode="#,##0&quot; Kč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color indexed="12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1"/>
    </font>
    <font>
      <b/>
      <sz val="9"/>
      <name val="Arial CE"/>
      <family val="2"/>
      <charset val="238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b/>
      <sz val="10"/>
      <color indexed="8"/>
      <name val="Arial"/>
      <family val="2"/>
      <charset val="1"/>
    </font>
    <font>
      <sz val="10"/>
      <name val="Arial"/>
      <family val="2"/>
      <charset val="1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3" fillId="0" borderId="0" applyAlignment="0">
      <alignment vertical="top" wrapText="1"/>
      <protection locked="0"/>
    </xf>
    <xf numFmtId="0" fontId="7" fillId="0" borderId="0"/>
    <xf numFmtId="0" fontId="2" fillId="0" borderId="0"/>
    <xf numFmtId="0" fontId="7" fillId="0" borderId="0"/>
    <xf numFmtId="0" fontId="10" fillId="0" borderId="0"/>
    <xf numFmtId="0" fontId="3" fillId="0" borderId="0"/>
    <xf numFmtId="0" fontId="3" fillId="0" borderId="0"/>
    <xf numFmtId="0" fontId="1" fillId="0" borderId="0"/>
    <xf numFmtId="0" fontId="3" fillId="0" borderId="0" applyAlignment="0">
      <alignment vertical="top" wrapText="1"/>
      <protection locked="0"/>
    </xf>
  </cellStyleXfs>
  <cellXfs count="65">
    <xf numFmtId="0" fontId="0" fillId="0" borderId="0" xfId="0"/>
    <xf numFmtId="0" fontId="3" fillId="0" borderId="0" xfId="1" applyAlignment="1" applyProtection="1">
      <alignment horizontal="left" vertical="top"/>
    </xf>
    <xf numFmtId="0" fontId="3" fillId="0" borderId="0" xfId="1" applyAlignment="1" applyProtection="1">
      <alignment horizontal="right" vertical="center"/>
    </xf>
    <xf numFmtId="0" fontId="3" fillId="0" borderId="0" xfId="1" applyAlignment="1" applyProtection="1">
      <alignment horizontal="center" vertical="center"/>
    </xf>
    <xf numFmtId="0" fontId="3" fillId="0" borderId="0" xfId="1" applyAlignment="1" applyProtection="1">
      <alignment vertical="top" wrapText="1"/>
    </xf>
    <xf numFmtId="0" fontId="3" fillId="0" borderId="0" xfId="1" applyAlignment="1" applyProtection="1">
      <alignment horizontal="center" vertical="top"/>
    </xf>
    <xf numFmtId="7" fontId="3" fillId="0" borderId="0" xfId="1" applyNumberFormat="1" applyAlignment="1" applyProtection="1">
      <alignment horizontal="right" vertical="center"/>
    </xf>
    <xf numFmtId="5" fontId="4" fillId="0" borderId="0" xfId="1" applyNumberFormat="1" applyFont="1" applyAlignment="1" applyProtection="1">
      <alignment horizontal="right" vertical="top"/>
    </xf>
    <xf numFmtId="7" fontId="3" fillId="0" borderId="0" xfId="1" applyNumberFormat="1" applyAlignment="1" applyProtection="1">
      <alignment horizontal="right" vertical="top"/>
    </xf>
    <xf numFmtId="7" fontId="3" fillId="0" borderId="0" xfId="1" applyNumberFormat="1" applyAlignment="1" applyProtection="1">
      <alignment horizontal="left" vertical="top"/>
    </xf>
    <xf numFmtId="7" fontId="4" fillId="2" borderId="0" xfId="1" applyNumberFormat="1" applyFont="1" applyFill="1" applyAlignment="1" applyProtection="1">
      <alignment horizontal="left" vertical="top"/>
    </xf>
    <xf numFmtId="0" fontId="4" fillId="0" borderId="0" xfId="1" applyFont="1" applyAlignment="1" applyProtection="1">
      <alignment horizontal="right" vertical="center"/>
    </xf>
    <xf numFmtId="4" fontId="8" fillId="0" borderId="1" xfId="2" applyNumberFormat="1" applyFont="1" applyBorder="1" applyAlignment="1">
      <alignment horizontal="center" vertical="top"/>
    </xf>
    <xf numFmtId="7" fontId="9" fillId="0" borderId="2" xfId="1" applyNumberFormat="1" applyFont="1" applyBorder="1" applyAlignment="1" applyProtection="1">
      <alignment horizontal="right" vertical="center"/>
    </xf>
    <xf numFmtId="164" fontId="3" fillId="0" borderId="2" xfId="1" applyNumberFormat="1" applyBorder="1" applyAlignment="1" applyProtection="1">
      <alignment horizontal="right" vertical="center"/>
    </xf>
    <xf numFmtId="0" fontId="5" fillId="0" borderId="2" xfId="1" applyFont="1" applyBorder="1" applyAlignment="1" applyProtection="1">
      <alignment horizontal="center" vertical="center"/>
    </xf>
    <xf numFmtId="37" fontId="5" fillId="0" borderId="2" xfId="1" applyNumberFormat="1" applyFont="1" applyBorder="1" applyAlignment="1" applyProtection="1">
      <alignment horizontal="center" vertical="center"/>
    </xf>
    <xf numFmtId="0" fontId="6" fillId="0" borderId="2" xfId="1" applyFont="1" applyBorder="1" applyAlignment="1" applyProtection="1">
      <alignment horizontal="center" vertical="center"/>
    </xf>
    <xf numFmtId="4" fontId="8" fillId="0" borderId="3" xfId="2" applyNumberFormat="1" applyFont="1" applyBorder="1" applyAlignment="1">
      <alignment horizontal="center" vertical="top"/>
    </xf>
    <xf numFmtId="0" fontId="9" fillId="0" borderId="2" xfId="1" applyFont="1" applyBorder="1" applyAlignment="1" applyProtection="1">
      <alignment vertical="center" wrapText="1"/>
    </xf>
    <xf numFmtId="7" fontId="5" fillId="0" borderId="2" xfId="1" applyNumberFormat="1" applyFont="1" applyBorder="1" applyAlignment="1" applyProtection="1">
      <alignment horizontal="right" vertical="center"/>
    </xf>
    <xf numFmtId="0" fontId="5" fillId="0" borderId="2" xfId="1" applyFont="1" applyBorder="1" applyAlignment="1" applyProtection="1">
      <alignment vertical="center" wrapText="1"/>
    </xf>
    <xf numFmtId="0" fontId="5" fillId="0" borderId="0" xfId="1" applyFont="1" applyAlignment="1" applyProtection="1">
      <alignment horizontal="left" vertical="center"/>
    </xf>
    <xf numFmtId="0" fontId="11" fillId="0" borderId="2" xfId="5" applyFont="1" applyBorder="1" applyAlignment="1">
      <alignment horizontal="right"/>
    </xf>
    <xf numFmtId="0" fontId="9" fillId="0" borderId="0" xfId="1" applyFont="1" applyAlignment="1" applyProtection="1">
      <alignment horizontal="left" vertical="center"/>
    </xf>
    <xf numFmtId="0" fontId="4" fillId="0" borderId="0" xfId="1" applyFont="1" applyAlignment="1" applyProtection="1">
      <alignment horizontal="left" vertical="center"/>
    </xf>
    <xf numFmtId="49" fontId="12" fillId="0" borderId="2" xfId="2" applyNumberFormat="1" applyFont="1" applyBorder="1" applyAlignment="1">
      <alignment horizontal="center" vertical="center" wrapText="1"/>
    </xf>
    <xf numFmtId="0" fontId="13" fillId="0" borderId="2" xfId="5" applyFont="1" applyBorder="1" applyAlignment="1">
      <alignment horizontal="right"/>
    </xf>
    <xf numFmtId="0" fontId="13" fillId="0" borderId="2" xfId="5" applyFont="1" applyBorder="1" applyAlignment="1">
      <alignment horizontal="center"/>
    </xf>
    <xf numFmtId="0" fontId="13" fillId="0" borderId="2" xfId="5" applyFont="1" applyBorder="1" applyAlignment="1">
      <alignment horizontal="center" vertical="center"/>
    </xf>
    <xf numFmtId="0" fontId="13" fillId="0" borderId="2" xfId="5" applyFont="1" applyBorder="1" applyAlignment="1">
      <alignment horizontal="left"/>
    </xf>
    <xf numFmtId="164" fontId="6" fillId="0" borderId="2" xfId="1" applyNumberFormat="1" applyFont="1" applyBorder="1" applyAlignment="1" applyProtection="1">
      <alignment horizontal="right" vertical="center"/>
    </xf>
    <xf numFmtId="0" fontId="14" fillId="0" borderId="0" xfId="1" applyFont="1" applyAlignment="1" applyProtection="1">
      <alignment horizontal="left" vertical="center"/>
    </xf>
    <xf numFmtId="5" fontId="5" fillId="0" borderId="2" xfId="1" applyNumberFormat="1" applyFont="1" applyBorder="1" applyAlignment="1" applyProtection="1">
      <alignment horizontal="right" vertical="center"/>
    </xf>
    <xf numFmtId="39" fontId="5" fillId="0" borderId="2" xfId="1" applyNumberFormat="1" applyFont="1" applyBorder="1" applyAlignment="1" applyProtection="1">
      <alignment horizontal="right" vertical="center"/>
    </xf>
    <xf numFmtId="0" fontId="15" fillId="3" borderId="2" xfId="5" applyFont="1" applyFill="1" applyBorder="1" applyAlignment="1">
      <alignment horizontal="center"/>
    </xf>
    <xf numFmtId="0" fontId="15" fillId="0" borderId="2" xfId="5" applyFont="1" applyBorder="1" applyAlignment="1">
      <alignment horizontal="center"/>
    </xf>
    <xf numFmtId="49" fontId="5" fillId="0" borderId="2" xfId="1" applyNumberFormat="1" applyFont="1" applyBorder="1" applyAlignment="1" applyProtection="1">
      <alignment horizontal="center" vertical="center"/>
    </xf>
    <xf numFmtId="0" fontId="15" fillId="0" borderId="2" xfId="5" applyFont="1" applyBorder="1"/>
    <xf numFmtId="0" fontId="15" fillId="0" borderId="2" xfId="5" applyFont="1" applyBorder="1"/>
    <xf numFmtId="0" fontId="3" fillId="0" borderId="2" xfId="7" applyBorder="1"/>
    <xf numFmtId="0" fontId="5" fillId="0" borderId="2" xfId="8" applyFont="1" applyBorder="1" applyAlignment="1">
      <alignment horizontal="left" wrapText="1"/>
    </xf>
    <xf numFmtId="4" fontId="8" fillId="0" borderId="4" xfId="2" applyNumberFormat="1" applyFont="1" applyBorder="1" applyAlignment="1">
      <alignment horizontal="center" vertical="top"/>
    </xf>
    <xf numFmtId="0" fontId="4" fillId="0" borderId="2" xfId="7" applyFont="1" applyBorder="1"/>
    <xf numFmtId="0" fontId="3" fillId="0" borderId="2" xfId="7" applyBorder="1"/>
    <xf numFmtId="37" fontId="5" fillId="0" borderId="2" xfId="9" applyNumberFormat="1" applyFont="1" applyBorder="1" applyAlignment="1" applyProtection="1">
      <alignment horizontal="center" vertical="center"/>
    </xf>
    <xf numFmtId="0" fontId="5" fillId="0" borderId="2" xfId="9" applyFont="1" applyBorder="1" applyAlignment="1" applyProtection="1">
      <alignment horizontal="center" vertical="center"/>
    </xf>
    <xf numFmtId="164" fontId="3" fillId="0" borderId="2" xfId="9" applyNumberFormat="1" applyBorder="1" applyAlignment="1" applyProtection="1">
      <alignment horizontal="right" vertical="center"/>
    </xf>
    <xf numFmtId="7" fontId="5" fillId="0" borderId="2" xfId="9" applyNumberFormat="1" applyFont="1" applyBorder="1" applyAlignment="1" applyProtection="1">
      <alignment horizontal="right" vertical="center"/>
    </xf>
    <xf numFmtId="0" fontId="16" fillId="0" borderId="0" xfId="7" applyFont="1"/>
    <xf numFmtId="0" fontId="15" fillId="0" borderId="2" xfId="5" applyFont="1" applyBorder="1" applyAlignment="1">
      <alignment horizontal="center" vertical="center"/>
    </xf>
    <xf numFmtId="0" fontId="15" fillId="0" borderId="2" xfId="5" applyFont="1" applyBorder="1" applyAlignment="1">
      <alignment horizontal="right"/>
    </xf>
    <xf numFmtId="0" fontId="11" fillId="0" borderId="0" xfId="5" applyFont="1"/>
    <xf numFmtId="0" fontId="11" fillId="0" borderId="2" xfId="5" applyFont="1" applyBorder="1" applyAlignment="1">
      <alignment horizontal="center"/>
    </xf>
    <xf numFmtId="0" fontId="11" fillId="0" borderId="2" xfId="5" applyFont="1" applyBorder="1" applyAlignment="1">
      <alignment horizontal="center" vertical="center"/>
    </xf>
    <xf numFmtId="0" fontId="11" fillId="0" borderId="2" xfId="5" applyFont="1" applyBorder="1" applyAlignment="1">
      <alignment horizontal="left"/>
    </xf>
    <xf numFmtId="0" fontId="11" fillId="0" borderId="2" xfId="5" applyFont="1" applyBorder="1" applyAlignment="1">
      <alignment horizontal="left" wrapText="1"/>
    </xf>
    <xf numFmtId="0" fontId="11" fillId="0" borderId="2" xfId="5" applyFont="1" applyBorder="1" applyAlignment="1">
      <alignment horizontal="right" wrapText="1"/>
    </xf>
    <xf numFmtId="165" fontId="11" fillId="0" borderId="2" xfId="5" applyNumberFormat="1" applyFont="1" applyBorder="1" applyAlignment="1">
      <alignment horizontal="right"/>
    </xf>
    <xf numFmtId="0" fontId="11" fillId="0" borderId="3" xfId="5" applyFont="1" applyBorder="1"/>
    <xf numFmtId="0" fontId="11" fillId="0" borderId="1" xfId="5" applyFont="1" applyBorder="1"/>
    <xf numFmtId="0" fontId="17" fillId="0" borderId="2" xfId="5" applyFont="1" applyBorder="1" applyAlignment="1">
      <alignment horizontal="left"/>
    </xf>
    <xf numFmtId="0" fontId="17" fillId="0" borderId="2" xfId="5" applyFont="1" applyBorder="1" applyAlignment="1">
      <alignment horizontal="center" vertical="center"/>
    </xf>
    <xf numFmtId="0" fontId="17" fillId="0" borderId="2" xfId="5" applyFont="1" applyBorder="1" applyAlignment="1">
      <alignment horizontal="right"/>
    </xf>
    <xf numFmtId="165" fontId="17" fillId="0" borderId="2" xfId="5" applyNumberFormat="1" applyFont="1" applyBorder="1" applyAlignment="1">
      <alignment horizontal="right"/>
    </xf>
  </cellXfs>
  <cellStyles count="10">
    <cellStyle name="Excel Built-in Normal" xfId="5" xr:uid="{60E14A2D-9703-4F3C-9F9E-8CA8108E569F}"/>
    <cellStyle name="Normal 2" xfId="6" xr:uid="{14506054-C1C0-4777-9ACE-FBD2E0D9642D}"/>
    <cellStyle name="Normal 2 2" xfId="7" xr:uid="{B6467081-A011-4319-B990-6F83BC78C118}"/>
    <cellStyle name="Normal 7 2" xfId="4" xr:uid="{A971F452-0F7D-448D-8EDC-EAA44893D7ED}"/>
    <cellStyle name="Normální" xfId="0" builtinId="0"/>
    <cellStyle name="Normální 10 2" xfId="3" xr:uid="{891AF901-FAA2-417C-89AC-E5341AA2AF22}"/>
    <cellStyle name="Normální 10 2 2" xfId="8" xr:uid="{50683EAA-5BA6-4952-AAB0-FEBBF96A4C07}"/>
    <cellStyle name="Normální 3 11" xfId="9" xr:uid="{42E784D1-67FD-49D4-8F04-78F21FFA9180}"/>
    <cellStyle name="Normální 4" xfId="1" xr:uid="{F4AC37B9-7342-4140-B035-68E7614C400F}"/>
    <cellStyle name="normální_POL.XLS" xfId="2" xr:uid="{761D095E-540B-402C-A401-E4D43B6589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oddeleni\P&#344;&#205;PRAVA\Zelenkov\&#269;.%20771%20-UK-FF-OSBI-Infra%20na%20Filozofick&#233;%20fakult&#283;-stavebn&#237;%20pr&#225;ce\REALIZACE\3.%20ROZPO&#268;ET\SMLUVN&#205;\1.%20CELKOV&#221;%20V&#221;KAZ%20V&#221;M&#282;R_stavba-AVERS-18.4.2024.xlsx" TargetMode="External"/><Relationship Id="rId1" Type="http://schemas.openxmlformats.org/officeDocument/2006/relationships/externalLinkPath" Target="/oddeleni/P&#344;&#205;PRAVA/Zelenkov/&#269;.%20771%20-UK-FF-OSBI-Infra%20na%20Filozofick&#233;%20fakult&#283;-stavebn&#237;%20pr&#225;ce/REALIZACE/3.%20ROZPO&#268;ET/SMLUVN&#205;/1.%20CELKOV&#221;%20V&#221;KAZ%20V&#221;M&#282;R_stavba-AVERS-18.4.2024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P&#345;&#237;prava\Zelenkov\&#269;.%20771%20-UK-FF-OSBI-Infra%20na%20Filozofick&#233;%20fakult&#283;-stavebn&#237;%20pr&#225;ce\REALIZACE\3.%20ROZPO&#268;ET\SMLUVN&#205;\1.%20CELKOV&#221;%20V&#221;KAZ%20V&#221;M&#282;R_stavba-AVERS-18.4.2024.xlsx" TargetMode="External"/><Relationship Id="rId1" Type="http://schemas.openxmlformats.org/officeDocument/2006/relationships/externalLinkPath" Target="/P&#345;&#237;prava/Zelenkov/&#269;.%20771%20-UK-FF-OSBI-Infra%20na%20Filozofick&#233;%20fakult&#283;-stavebn&#237;%20pr&#225;ce/REALIZACE/3.%20ROZPO&#268;ET/SMLUVN&#205;/1.%20CELKOV&#221;%20V&#221;KAZ%20V&#221;M&#282;R_stavba-AVERS-18.4.2024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P&#345;&#237;prava\Zelenkov\&#269;.%20771%20-%20UK-FF-OSBI-Infra%20na%20Filozofick&#233;%20fakult&#283;-stavebn&#237;%20pr&#225;ce\REALIZACE\1.%20OBJEDNATEL\4.%20FAKTURACE\2408\FF_UK_SPP__2408_II_kolo%20rev%20FF%20UK.xlsx" TargetMode="External"/><Relationship Id="rId1" Type="http://schemas.openxmlformats.org/officeDocument/2006/relationships/externalLinkPath" Target="/P&#345;&#237;prava/Zelenkov/&#269;.%20771%20-%20UK-FF-OSBI-Infra%20na%20Filozofick&#233;%20fakult&#283;-stavebn&#237;%20pr&#225;ce/REALIZACE/1.%20OBJEDNATEL/4.%20FAKTURACE/2408/FF_UK_SPP__2408_II_kolo%20rev%20FF%20UK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P&#345;&#237;prava\Zelenkov\&#269;.%20771%20-%20UK-FF-OSBI-Infra%20na%20Filozofick&#233;%20fakult&#283;-stavebn&#237;%20pr&#225;ce\REALIZACE\1.%20OBJEDNATEL\2.%20ZM&#282;NOV&#201;%20LISTY\ZL%20&#268;.%202\k%20zasl&#225;n&#237;\ZL%20&#269;.2%20FF%20UK.xlsx" TargetMode="External"/><Relationship Id="rId1" Type="http://schemas.openxmlformats.org/officeDocument/2006/relationships/externalLinkPath" Target="/P&#345;&#237;prava/Zelenkov/&#269;.%20771%20-%20UK-FF-OSBI-Infra%20na%20Filozofick&#233;%20fakult&#283;-stavebn&#237;%20pr&#225;ce/REALIZACE/1.%20OBJEDNATEL/2.%20ZM&#282;NOV&#201;%20LISTY/ZL%20&#268;.%202/k%20zasl&#225;n&#237;/ZL%20&#269;.2%20FF%20U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  <sheetName val="Rozpoč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rycí list"/>
      <sheetName val="Rekapitulace"/>
      <sheetName val="1.NP"/>
      <sheetName val="2.NP"/>
      <sheetName val="3.NP"/>
      <sheetName val="4.NP"/>
      <sheetName val="5.NP"/>
    </sheetNames>
    <sheetDataSet>
      <sheetData sheetId="0">
        <row r="4">
          <cell r="C4" t="str">
            <v>FF UK OSIP PRAHA 1, NÁM. JANA PALACHA 2</v>
          </cell>
        </row>
        <row r="6">
          <cell r="C6" t="str">
            <v>REKONSTRUKCE PROSTOR PRO DOKTORANDSKÁ STUDIA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rycí list"/>
      <sheetName val="Rekapitulace"/>
      <sheetName val="1.NP"/>
      <sheetName val="2.NP"/>
      <sheetName val="3.NP"/>
      <sheetName val="4.NP"/>
      <sheetName val="5.NP"/>
    </sheetNames>
    <sheetDataSet>
      <sheetData sheetId="0">
        <row r="4">
          <cell r="C4" t="str">
            <v>FF UK OSIP PRAHA 1, NÁM. JANA PALACHA 2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rycí list"/>
      <sheetName val="Rekapitulace SPP"/>
      <sheetName val="1.NP"/>
      <sheetName val="SIL - 1.NP"/>
      <sheetName val="SLA - 1.NP"/>
      <sheetName val="2.NP"/>
      <sheetName val="SIL - 2.NP"/>
      <sheetName val="SLA - 2.NP"/>
      <sheetName val="3.NP"/>
      <sheetName val="SIL - 3.NP"/>
      <sheetName val="SLA - 3.NP"/>
      <sheetName val="4.NP"/>
      <sheetName val="SIL - 4.NP blok 1"/>
      <sheetName val="SIL - 4.NP blok 2"/>
      <sheetName val="SIL - 4.NP blok 3"/>
      <sheetName val="SLA - 4.NP  blok 1"/>
      <sheetName val="SLA - 4.NP blok 2"/>
      <sheetName val="SLA - 4.NP blok 3"/>
      <sheetName val="5.NP"/>
      <sheetName val="5.NP ZL č.1"/>
      <sheetName val="SIL - 5.NP"/>
      <sheetName val="SLA - 5.NP"/>
      <sheetName val="Souhrn D + M"/>
      <sheetName val="Souhrn typ - k nacenění"/>
      <sheetName val="Souhrn atyp  k nacenění"/>
      <sheetName val="AV technika"/>
      <sheetName val="AKUSTIKA"/>
    </sheetNames>
    <sheetDataSet>
      <sheetData sheetId="0">
        <row r="5">
          <cell r="C5" t="str">
            <v>FF UK OSBI PRAHA 1, NÁM. JANA PALACHA 2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"/>
      <sheetName val="4.NP ZL č.2"/>
      <sheetName val="3.NP ZL č.2"/>
      <sheetName val="5.NP ZL č.2 "/>
      <sheetName val="SIL - 5.NP ZL č.2"/>
      <sheetName val="SLA - 5.NP ZL č.2"/>
      <sheetName val="Souhrn atyp ZL č.2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96B8A-A199-4FE4-8AE4-4689BF687384}">
  <dimension ref="A1:G28"/>
  <sheetViews>
    <sheetView zoomScale="145" zoomScaleNormal="145" workbookViewId="0">
      <selection activeCell="B29" sqref="B29"/>
    </sheetView>
  </sheetViews>
  <sheetFormatPr defaultColWidth="9.140625" defaultRowHeight="11.25" customHeight="1" x14ac:dyDescent="0.25"/>
  <cols>
    <col min="1" max="1" width="13.140625" style="5" bestFit="1" customWidth="1"/>
    <col min="2" max="2" width="92.28515625" style="4" customWidth="1"/>
    <col min="3" max="3" width="8.7109375" style="3" customWidth="1"/>
    <col min="4" max="4" width="4.5703125" style="1" bestFit="1" customWidth="1"/>
    <col min="5" max="5" width="13.7109375" style="2" customWidth="1"/>
    <col min="6" max="6" width="15.85546875" style="1" customWidth="1"/>
    <col min="7" max="7" width="16.28515625" style="1" bestFit="1" customWidth="1"/>
    <col min="8" max="16384" width="9.140625" style="1"/>
  </cols>
  <sheetData>
    <row r="1" spans="1:7" ht="18" customHeight="1" x14ac:dyDescent="0.2">
      <c r="A1" s="39" t="s">
        <v>15</v>
      </c>
      <c r="B1" s="40"/>
      <c r="C1" s="40"/>
      <c r="D1" s="40"/>
      <c r="E1" s="23"/>
      <c r="F1" s="23"/>
    </row>
    <row r="2" spans="1:7" ht="12.75" x14ac:dyDescent="0.2">
      <c r="A2" s="39" t="s">
        <v>14</v>
      </c>
      <c r="B2" s="40"/>
      <c r="C2" s="40"/>
      <c r="D2" s="40"/>
      <c r="E2" s="23"/>
      <c r="F2" s="23"/>
    </row>
    <row r="3" spans="1:7" ht="12.75" x14ac:dyDescent="0.25">
      <c r="A3" s="37"/>
      <c r="B3" s="21"/>
      <c r="C3" s="16"/>
      <c r="D3" s="15"/>
      <c r="E3" s="34"/>
      <c r="F3" s="33"/>
    </row>
    <row r="4" spans="1:7" s="32" customFormat="1" ht="14.25" customHeight="1" x14ac:dyDescent="0.2">
      <c r="A4" s="36" t="s">
        <v>13</v>
      </c>
      <c r="B4" s="35" t="s">
        <v>12</v>
      </c>
      <c r="C4" s="16"/>
      <c r="D4" s="15"/>
      <c r="E4" s="34"/>
      <c r="F4" s="33"/>
    </row>
    <row r="5" spans="1:7" s="24" customFormat="1" ht="12.95" customHeight="1" x14ac:dyDescent="0.25">
      <c r="A5" s="17"/>
      <c r="B5" s="19"/>
      <c r="C5" s="16"/>
      <c r="D5" s="15"/>
      <c r="E5" s="31"/>
      <c r="F5" s="13"/>
    </row>
    <row r="6" spans="1:7" s="25" customFormat="1" ht="24.6" customHeight="1" x14ac:dyDescent="0.2">
      <c r="A6" s="28" t="s">
        <v>11</v>
      </c>
      <c r="B6" s="30" t="s">
        <v>10</v>
      </c>
      <c r="C6" s="29" t="s">
        <v>9</v>
      </c>
      <c r="D6" s="28" t="s">
        <v>8</v>
      </c>
      <c r="E6" s="27" t="s">
        <v>7</v>
      </c>
      <c r="F6" s="27" t="s">
        <v>6</v>
      </c>
      <c r="G6" s="26" t="s">
        <v>5</v>
      </c>
    </row>
    <row r="7" spans="1:7" s="22" customFormat="1" ht="15" customHeight="1" x14ac:dyDescent="0.2">
      <c r="A7" s="15"/>
      <c r="B7" s="41"/>
      <c r="C7" s="16"/>
      <c r="D7" s="15"/>
      <c r="E7" s="14"/>
      <c r="F7" s="20"/>
      <c r="G7" s="42"/>
    </row>
    <row r="8" spans="1:7" s="22" customFormat="1" ht="15" customHeight="1" x14ac:dyDescent="0.2">
      <c r="A8" s="38"/>
      <c r="B8" s="43" t="s">
        <v>16</v>
      </c>
      <c r="C8" s="44"/>
      <c r="D8" s="44"/>
      <c r="E8" s="23"/>
      <c r="F8" s="23"/>
      <c r="G8" s="18"/>
    </row>
    <row r="9" spans="1:7" s="22" customFormat="1" ht="15" customHeight="1" x14ac:dyDescent="0.2">
      <c r="A9" s="38"/>
      <c r="B9" s="44"/>
      <c r="C9" s="44"/>
      <c r="D9" s="44"/>
      <c r="E9" s="23"/>
      <c r="F9" s="23"/>
      <c r="G9" s="18"/>
    </row>
    <row r="10" spans="1:7" s="22" customFormat="1" ht="15" customHeight="1" x14ac:dyDescent="0.2">
      <c r="A10" s="38"/>
      <c r="B10" s="41" t="s">
        <v>17</v>
      </c>
      <c r="C10" s="45">
        <v>6</v>
      </c>
      <c r="D10" s="46" t="s">
        <v>4</v>
      </c>
      <c r="E10" s="47">
        <v>39.887999999999998</v>
      </c>
      <c r="F10" s="48">
        <f>ROUND(C10*E10,2)</f>
        <v>239.33</v>
      </c>
      <c r="G10" s="18" t="s">
        <v>1</v>
      </c>
    </row>
    <row r="11" spans="1:7" s="22" customFormat="1" ht="15" customHeight="1" x14ac:dyDescent="0.2">
      <c r="A11" s="38"/>
      <c r="B11" s="41" t="s">
        <v>18</v>
      </c>
      <c r="C11" s="45">
        <v>5</v>
      </c>
      <c r="D11" s="46" t="s">
        <v>4</v>
      </c>
      <c r="E11" s="47">
        <v>49.5</v>
      </c>
      <c r="F11" s="48">
        <f>ROUND(C11*E11,2)</f>
        <v>247.5</v>
      </c>
      <c r="G11" s="18" t="s">
        <v>1</v>
      </c>
    </row>
    <row r="12" spans="1:7" s="22" customFormat="1" ht="15" customHeight="1" x14ac:dyDescent="0.2">
      <c r="A12" s="38"/>
      <c r="B12" s="41" t="s">
        <v>19</v>
      </c>
      <c r="C12" s="45">
        <v>1</v>
      </c>
      <c r="D12" s="46" t="s">
        <v>3</v>
      </c>
      <c r="E12" s="47">
        <v>997.43</v>
      </c>
      <c r="F12" s="48">
        <f>ROUND(C12*E12,2)</f>
        <v>997.43</v>
      </c>
      <c r="G12" s="18" t="s">
        <v>1</v>
      </c>
    </row>
    <row r="13" spans="1:7" s="22" customFormat="1" ht="15" customHeight="1" x14ac:dyDescent="0.2">
      <c r="A13" s="38"/>
      <c r="B13" s="41" t="s">
        <v>20</v>
      </c>
      <c r="C13" s="45">
        <v>1</v>
      </c>
      <c r="D13" s="46" t="s">
        <v>2</v>
      </c>
      <c r="E13" s="47">
        <v>42.47</v>
      </c>
      <c r="F13" s="48">
        <f t="shared" ref="F13:F15" si="0">ROUND(C13*E13,2)</f>
        <v>42.47</v>
      </c>
      <c r="G13" s="18" t="s">
        <v>21</v>
      </c>
    </row>
    <row r="14" spans="1:7" s="22" customFormat="1" ht="15" customHeight="1" x14ac:dyDescent="0.2">
      <c r="A14" s="38"/>
      <c r="B14" s="41" t="s">
        <v>22</v>
      </c>
      <c r="C14" s="45">
        <v>1</v>
      </c>
      <c r="D14" s="46" t="s">
        <v>2</v>
      </c>
      <c r="E14" s="47">
        <f>2500*1.15</f>
        <v>2875</v>
      </c>
      <c r="F14" s="48">
        <f t="shared" si="0"/>
        <v>2875</v>
      </c>
      <c r="G14" s="18" t="s">
        <v>21</v>
      </c>
    </row>
    <row r="15" spans="1:7" s="22" customFormat="1" ht="15" customHeight="1" x14ac:dyDescent="0.2">
      <c r="A15" s="38"/>
      <c r="B15" s="41" t="s">
        <v>23</v>
      </c>
      <c r="C15" s="45">
        <v>1</v>
      </c>
      <c r="D15" s="46" t="s">
        <v>2</v>
      </c>
      <c r="E15" s="47">
        <f>1000*1.15</f>
        <v>1150</v>
      </c>
      <c r="F15" s="48">
        <f t="shared" si="0"/>
        <v>1150</v>
      </c>
      <c r="G15" s="12"/>
    </row>
    <row r="16" spans="1:7" ht="15" customHeight="1" x14ac:dyDescent="0.25"/>
    <row r="17" spans="5:6" ht="15" customHeight="1" x14ac:dyDescent="0.25">
      <c r="E17" s="11" t="s">
        <v>0</v>
      </c>
      <c r="F17" s="10">
        <f>SUM(F10:F15)</f>
        <v>5551.73</v>
      </c>
    </row>
    <row r="18" spans="5:6" ht="15" customHeight="1" x14ac:dyDescent="0.25"/>
    <row r="19" spans="5:6" ht="15" customHeight="1" x14ac:dyDescent="0.25">
      <c r="F19" s="9"/>
    </row>
    <row r="20" spans="5:6" ht="11.25" customHeight="1" x14ac:dyDescent="0.25">
      <c r="E20" s="8"/>
      <c r="F20" s="7"/>
    </row>
    <row r="28" spans="5:6" ht="11.25" customHeight="1" x14ac:dyDescent="0.25">
      <c r="E28" s="6"/>
    </row>
  </sheetData>
  <mergeCells count="2">
    <mergeCell ref="A1:D1"/>
    <mergeCell ref="A2:D2"/>
  </mergeCells>
  <printOptions horizontalCentered="1"/>
  <pageMargins left="0.59055118110236227" right="0.59055118110236227" top="0.59055118110236227" bottom="0.59055118110236227" header="0" footer="0"/>
  <pageSetup paperSize="9" scale="61" fitToHeight="999" orientation="landscape" horizontalDpi="4294967294" r:id="rId1"/>
  <headerFooter alignWithMargins="0">
    <oddHeader>&amp;L&amp;F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CAA06-52F8-457F-8619-724D3F07C541}">
  <dimension ref="A1:IE26"/>
  <sheetViews>
    <sheetView tabSelected="1" zoomScale="130" zoomScaleNormal="130" workbookViewId="0">
      <selection activeCell="B32" sqref="B32"/>
    </sheetView>
  </sheetViews>
  <sheetFormatPr defaultColWidth="9.140625" defaultRowHeight="11.25" customHeight="1" x14ac:dyDescent="0.25"/>
  <cols>
    <col min="1" max="1" width="13.140625" style="5" bestFit="1" customWidth="1"/>
    <col min="2" max="2" width="92.28515625" style="4" customWidth="1"/>
    <col min="3" max="3" width="8.7109375" style="3" customWidth="1"/>
    <col min="4" max="4" width="8.7109375" style="1" bestFit="1" customWidth="1"/>
    <col min="5" max="6" width="13.7109375" style="2" customWidth="1"/>
    <col min="7" max="7" width="16.28515625" style="1" bestFit="1" customWidth="1"/>
    <col min="8" max="16384" width="9.140625" style="1"/>
  </cols>
  <sheetData>
    <row r="1" spans="1:239" s="49" customFormat="1" ht="12.75" x14ac:dyDescent="0.2">
      <c r="A1" s="39" t="s">
        <v>15</v>
      </c>
      <c r="B1" s="40"/>
      <c r="C1" s="40"/>
      <c r="D1" s="40"/>
      <c r="E1" s="23"/>
      <c r="F1" s="23"/>
    </row>
    <row r="2" spans="1:239" s="49" customFormat="1" ht="12.75" x14ac:dyDescent="0.2">
      <c r="A2" s="39" t="s">
        <v>24</v>
      </c>
      <c r="B2" s="40"/>
      <c r="C2" s="40"/>
      <c r="D2" s="40"/>
      <c r="E2" s="23"/>
      <c r="F2" s="23"/>
    </row>
    <row r="3" spans="1:239" s="52" customFormat="1" ht="12.75" x14ac:dyDescent="0.2">
      <c r="A3" s="36" t="s">
        <v>13</v>
      </c>
      <c r="B3" s="35" t="s">
        <v>12</v>
      </c>
      <c r="C3" s="50"/>
      <c r="D3" s="51"/>
      <c r="E3" s="23"/>
      <c r="F3" s="23"/>
    </row>
    <row r="4" spans="1:239" s="24" customFormat="1" ht="12.95" customHeight="1" x14ac:dyDescent="0.25">
      <c r="A4" s="17"/>
      <c r="B4" s="19"/>
      <c r="C4" s="16"/>
      <c r="D4" s="15"/>
      <c r="E4" s="31"/>
      <c r="F4" s="31"/>
    </row>
    <row r="5" spans="1:239" s="25" customFormat="1" ht="24.6" customHeight="1" x14ac:dyDescent="0.2">
      <c r="A5" s="53" t="s">
        <v>11</v>
      </c>
      <c r="B5" s="53" t="s">
        <v>10</v>
      </c>
      <c r="C5" s="54" t="s">
        <v>9</v>
      </c>
      <c r="D5" s="23" t="s">
        <v>8</v>
      </c>
      <c r="E5" s="23" t="s">
        <v>7</v>
      </c>
      <c r="F5" s="23" t="s">
        <v>6</v>
      </c>
      <c r="G5" s="26" t="s">
        <v>5</v>
      </c>
    </row>
    <row r="6" spans="1:239" s="22" customFormat="1" ht="15" customHeight="1" x14ac:dyDescent="0.2">
      <c r="A6" s="15"/>
      <c r="B6" s="41"/>
      <c r="C6" s="16"/>
      <c r="D6" s="15"/>
      <c r="E6" s="14"/>
      <c r="F6" s="14"/>
      <c r="G6" s="42"/>
    </row>
    <row r="7" spans="1:239" s="22" customFormat="1" ht="15" customHeight="1" x14ac:dyDescent="0.2">
      <c r="A7" s="38"/>
      <c r="B7" s="43" t="s">
        <v>25</v>
      </c>
      <c r="C7" s="44"/>
      <c r="D7" s="44"/>
      <c r="E7" s="23"/>
      <c r="F7" s="23"/>
      <c r="G7" s="18"/>
    </row>
    <row r="8" spans="1:239" s="22" customFormat="1" ht="15" customHeight="1" x14ac:dyDescent="0.2">
      <c r="A8" s="38"/>
      <c r="B8" s="44"/>
      <c r="C8" s="44"/>
      <c r="D8" s="44"/>
      <c r="E8" s="23"/>
      <c r="F8" s="23"/>
      <c r="G8" s="18"/>
    </row>
    <row r="9" spans="1:239" s="52" customFormat="1" ht="12.75" x14ac:dyDescent="0.2">
      <c r="A9" s="55"/>
      <c r="B9" s="56" t="s">
        <v>26</v>
      </c>
      <c r="C9" s="57">
        <v>60</v>
      </c>
      <c r="D9" s="55" t="s">
        <v>4</v>
      </c>
      <c r="E9" s="47">
        <f>38*1.15</f>
        <v>43.699999999999996</v>
      </c>
      <c r="F9" s="58">
        <f t="shared" ref="F9:F13" si="0">E9*C9</f>
        <v>2621.9999999999995</v>
      </c>
      <c r="G9" s="59" t="s">
        <v>21</v>
      </c>
      <c r="IE9" s="49"/>
    </row>
    <row r="10" spans="1:239" s="52" customFormat="1" ht="12.75" x14ac:dyDescent="0.2">
      <c r="A10" s="55"/>
      <c r="B10" s="56" t="s">
        <v>22</v>
      </c>
      <c r="C10" s="57">
        <v>1</v>
      </c>
      <c r="D10" s="55" t="s">
        <v>3</v>
      </c>
      <c r="E10" s="47">
        <f>6887*1.15</f>
        <v>7920.0499999999993</v>
      </c>
      <c r="F10" s="58">
        <f t="shared" si="0"/>
        <v>7920.0499999999993</v>
      </c>
      <c r="G10" s="59" t="s">
        <v>21</v>
      </c>
      <c r="IE10" s="49"/>
    </row>
    <row r="11" spans="1:239" s="52" customFormat="1" ht="12.75" x14ac:dyDescent="0.2">
      <c r="A11" s="55"/>
      <c r="B11" s="56" t="s">
        <v>27</v>
      </c>
      <c r="C11" s="57">
        <v>2</v>
      </c>
      <c r="D11" s="55" t="s">
        <v>28</v>
      </c>
      <c r="E11" s="47">
        <f>476*1.15</f>
        <v>547.4</v>
      </c>
      <c r="F11" s="58">
        <f t="shared" si="0"/>
        <v>1094.8</v>
      </c>
      <c r="G11" s="59" t="s">
        <v>21</v>
      </c>
      <c r="IE11" s="49"/>
    </row>
    <row r="12" spans="1:239" s="52" customFormat="1" ht="12.75" x14ac:dyDescent="0.2">
      <c r="A12" s="55"/>
      <c r="B12" s="56" t="s">
        <v>29</v>
      </c>
      <c r="C12" s="57">
        <v>1</v>
      </c>
      <c r="D12" s="55" t="s">
        <v>3</v>
      </c>
      <c r="E12" s="47">
        <f>285*1.15</f>
        <v>327.75</v>
      </c>
      <c r="F12" s="58">
        <f t="shared" si="0"/>
        <v>327.75</v>
      </c>
      <c r="G12" s="59" t="s">
        <v>21</v>
      </c>
      <c r="IE12" s="49"/>
    </row>
    <row r="13" spans="1:239" s="52" customFormat="1" ht="12.75" x14ac:dyDescent="0.2">
      <c r="A13" s="55"/>
      <c r="B13" s="56" t="s">
        <v>30</v>
      </c>
      <c r="C13" s="57">
        <v>1</v>
      </c>
      <c r="D13" s="55" t="s">
        <v>3</v>
      </c>
      <c r="E13" s="47">
        <f>1000*1.15</f>
        <v>1150</v>
      </c>
      <c r="F13" s="58">
        <f t="shared" si="0"/>
        <v>1150</v>
      </c>
      <c r="G13" s="60" t="s">
        <v>21</v>
      </c>
      <c r="IE13" s="49"/>
    </row>
    <row r="14" spans="1:239" ht="15" customHeight="1" x14ac:dyDescent="0.25"/>
    <row r="15" spans="1:239" ht="15" customHeight="1" x14ac:dyDescent="0.2">
      <c r="B15" s="61" t="s">
        <v>31</v>
      </c>
      <c r="C15" s="62"/>
      <c r="D15" s="63"/>
      <c r="E15" s="63"/>
      <c r="F15" s="64">
        <f>SUM(F9:F13)</f>
        <v>13114.599999999999</v>
      </c>
    </row>
    <row r="16" spans="1:239" ht="15" customHeight="1" x14ac:dyDescent="0.25"/>
    <row r="17" spans="5:6" ht="15" customHeight="1" x14ac:dyDescent="0.25"/>
    <row r="18" spans="5:6" ht="11.25" customHeight="1" x14ac:dyDescent="0.25">
      <c r="E18" s="8"/>
      <c r="F18" s="8"/>
    </row>
    <row r="26" spans="5:6" ht="11.25" customHeight="1" x14ac:dyDescent="0.25">
      <c r="E26" s="6"/>
      <c r="F26" s="6"/>
    </row>
  </sheetData>
  <mergeCells count="2">
    <mergeCell ref="A1:D1"/>
    <mergeCell ref="A2:D2"/>
  </mergeCells>
  <printOptions horizontalCentered="1"/>
  <pageMargins left="0.59055118110236227" right="0.59055118110236227" top="0.59055118110236227" bottom="0.59055118110236227" header="0" footer="0"/>
  <pageSetup paperSize="9" scale="61" fitToHeight="999" orientation="landscape" horizontalDpi="4294967294" r:id="rId1"/>
  <headerFooter alignWithMargins="0">
    <oddHeader>&amp;L&amp;F</oddHeader>
    <oddFooter>&amp;C&amp;P/&amp;N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d4955e-e515-422d-8a4e-24f85441c1a6" xsi:nil="true"/>
    <lcf76f155ced4ddcb4097134ff3c332f xmlns="cdade9ed-8a37-4604-8901-3f3c6772e94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23892417A700489592A1A42C8FF39A" ma:contentTypeVersion="22" ma:contentTypeDescription="Vytvoří nový dokument" ma:contentTypeScope="" ma:versionID="1bcba17af4849424240f12f92afd9141">
  <xsd:schema xmlns:xsd="http://www.w3.org/2001/XMLSchema" xmlns:xs="http://www.w3.org/2001/XMLSchema" xmlns:p="http://schemas.microsoft.com/office/2006/metadata/properties" xmlns:ns2="87c9f3af-ec7a-450e-8294-b635bcd26152" xmlns:ns3="cdade9ed-8a37-4604-8901-3f3c6772e945" xmlns:ns4="ddd4955e-e515-422d-8a4e-24f85441c1a6" targetNamespace="http://schemas.microsoft.com/office/2006/metadata/properties" ma:root="true" ma:fieldsID="cf6bc7d9011836de0891e578d7fd7bf8" ns2:_="" ns3:_="" ns4:_="">
    <xsd:import namespace="87c9f3af-ec7a-450e-8294-b635bcd26152"/>
    <xsd:import namespace="cdade9ed-8a37-4604-8901-3f3c6772e945"/>
    <xsd:import namespace="ddd4955e-e515-422d-8a4e-24f85441c1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TaxCatchAll" minOccurs="0"/>
                <xsd:element ref="ns3:lcf76f155ced4ddcb4097134ff3c332f" minOccurs="0"/>
                <xsd:element ref="ns3:MediaServiceSearchProperties" minOccurs="0"/>
                <xsd:element ref="ns3:MediaServiceObjectDetectorVersion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c9f3af-ec7a-450e-8294-b635bcd261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Hodnota hash upozornění na sdílení" ma:internalName="SharingHintHash" ma:readOnly="true">
      <xsd:simpleType>
        <xsd:restriction base="dms:Text"/>
      </xsd:simpleType>
    </xsd:element>
    <xsd:element name="SharedWithDetails" ma:index="10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ade9ed-8a37-4604-8901-3f3c6772e9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Značky obrázků" ma:readOnly="false" ma:fieldId="{5cf76f15-5ced-4ddc-b409-7134ff3c332f}" ma:taxonomyMulti="true" ma:sspId="51e6f024-4790-4b5c-b7d7-a90983c0c4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d4955e-e515-422d-8a4e-24f85441c1a6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3B2A4466-3858-43F5-B542-D1D41F94AE04}" ma:internalName="TaxCatchAll" ma:showField="CatchAllData" ma:web="{87c9f3af-ec7a-450e-8294-b635bcd26152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AF2EF09-7AAC-4EFF-A1EE-F1817DBF1DC9}">
  <ds:schemaRefs>
    <ds:schemaRef ds:uri="http://schemas.microsoft.com/office/2006/metadata/properties"/>
    <ds:schemaRef ds:uri="http://schemas.microsoft.com/office/infopath/2007/PartnerControls"/>
    <ds:schemaRef ds:uri="ddd4955e-e515-422d-8a4e-24f85441c1a6"/>
    <ds:schemaRef ds:uri="cdade9ed-8a37-4604-8901-3f3c6772e945"/>
  </ds:schemaRefs>
</ds:datastoreItem>
</file>

<file path=customXml/itemProps2.xml><?xml version="1.0" encoding="utf-8"?>
<ds:datastoreItem xmlns:ds="http://schemas.openxmlformats.org/officeDocument/2006/customXml" ds:itemID="{624EBB51-070F-4581-B6F6-6A371332FA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DED448-22AE-4E00-BB4D-4220D026AA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c9f3af-ec7a-450e-8294-b635bcd26152"/>
    <ds:schemaRef ds:uri="cdade9ed-8a37-4604-8901-3f3c6772e945"/>
    <ds:schemaRef ds:uri="ddd4955e-e515-422d-8a4e-24f85441c1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SIL - 5.NP ZL č.2</vt:lpstr>
      <vt:lpstr>SLA - 5.NP ZL č.2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 Zelenkov</dc:creator>
  <cp:lastModifiedBy>Maxim Zelenkov</cp:lastModifiedBy>
  <dcterms:created xsi:type="dcterms:W3CDTF">2024-08-14T09:19:53Z</dcterms:created>
  <dcterms:modified xsi:type="dcterms:W3CDTF">2024-09-19T13:28:50Z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0x0101001823892417A700489592A1A42C8FF39A</vt:lpwstr>
  </property>
</Properties>
</file>